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69" activeTab="0"/>
  </bookViews>
  <sheets>
    <sheet name="Arkusz1" sheetId="1" r:id="rId1"/>
    <sheet name="Arkusz2" sheetId="2" r:id="rId2"/>
  </sheets>
  <definedNames>
    <definedName name="_xlnm.Print_Area" localSheetId="0">'Arkusz1'!$A$1:$F$40</definedName>
  </definedNames>
  <calcPr fullCalcOnLoad="1"/>
</workbook>
</file>

<file path=xl/sharedStrings.xml><?xml version="1.0" encoding="utf-8"?>
<sst xmlns="http://schemas.openxmlformats.org/spreadsheetml/2006/main" count="64" uniqueCount="59">
  <si>
    <t>Lp.</t>
  </si>
  <si>
    <t>Dział    Rozdział</t>
  </si>
  <si>
    <t>Nazwa instytucji i przeznaczenie dotacji</t>
  </si>
  <si>
    <t xml:space="preserve">Plan dotacji </t>
  </si>
  <si>
    <t>Dotacje dla jednostek sektora finansów publicznych</t>
  </si>
  <si>
    <t>Dotacje podmiotowe</t>
  </si>
  <si>
    <t>921   92109</t>
  </si>
  <si>
    <t>Gminny Ośrodek Kultury w Niemcach- dotacja dla instytucji kultury</t>
  </si>
  <si>
    <t>921   92116</t>
  </si>
  <si>
    <t>801   80104</t>
  </si>
  <si>
    <t>851    85121</t>
  </si>
  <si>
    <t>Dotacje celowe</t>
  </si>
  <si>
    <t>Dotacje dla jednostek spoza  sektora finansów publicznych</t>
  </si>
  <si>
    <t>Ogółem</t>
  </si>
  <si>
    <t>754    75404</t>
  </si>
  <si>
    <t>Komenda Wojewódzka Policji - dotacja celowa na zakup samochodu (wpłata na państwowy fundusz celowy)</t>
  </si>
  <si>
    <t>Wójta Gminy Niemce</t>
  </si>
  <si>
    <t>Wykonanie</t>
  </si>
  <si>
    <t>% wykonania</t>
  </si>
  <si>
    <t>Samodzielny Publiczny Zakład Opieki Zdrowotnej w Niemcach - dotacja na program polityki zdrowotnej (szczepionki przeciwko HPV)</t>
  </si>
  <si>
    <t>Samodzielny Publiczny Zakład Opieki Zdrowotnej w Niemcach - dotacja na program zdrowotno-profilaktyczny-rehabilitacja</t>
  </si>
  <si>
    <t>Wyszczególnienie</t>
  </si>
  <si>
    <t xml:space="preserve">Plan </t>
  </si>
  <si>
    <t xml:space="preserve">% wykonania planu </t>
  </si>
  <si>
    <t>Dotacje majątkowe</t>
  </si>
  <si>
    <t>Dotacje bieżące</t>
  </si>
  <si>
    <t xml:space="preserve">Razem </t>
  </si>
  <si>
    <t xml:space="preserve">754   75412    </t>
  </si>
  <si>
    <t>1</t>
  </si>
  <si>
    <t>2</t>
  </si>
  <si>
    <t>Załącznik Nr 7</t>
  </si>
  <si>
    <t>Samodzielny Publiczny Zakład Opieki Zdrowotnej w Niemcach - dotacja dla SPZOZ na wydatki remontowe</t>
  </si>
  <si>
    <t>Gminna Biblioteka Publiczna w Niemcach- dotacja dla samorządowej instytucji kultury</t>
  </si>
  <si>
    <t>750   75020</t>
  </si>
  <si>
    <t xml:space="preserve">Ochotnicza Straż Pożarna Jakubowice Konińskie Kolonia- dotacja celowa na zapewnienie gotowości bojowej </t>
  </si>
  <si>
    <t>Przedszkole Niepubliczne Krasnalek w Krasieninie Kolonii- dotacja dla jednostki systemu oświaty</t>
  </si>
  <si>
    <t>921  92195</t>
  </si>
  <si>
    <t>926  92605</t>
  </si>
  <si>
    <t>dotacja celowa na wspieranie zadań polegających na udzieleniu dostępu do wydarzeń kulturalnych i artystycznych (poż. publ.)</t>
  </si>
  <si>
    <t>dotacja celowa na wspieranie zadań polegających na upowszechnianiu kultury fizycznej i sportu (poż. publ.)</t>
  </si>
  <si>
    <t>5</t>
  </si>
  <si>
    <t>900     90017</t>
  </si>
  <si>
    <t>Zakład Gospodarki Komunalnej- dotacja celowa na realizację zadania: Budowa studni głębinowej w m. Nasutów</t>
  </si>
  <si>
    <t>900   90017</t>
  </si>
  <si>
    <t>Zakład Gospodarki Komunalnej- dotacja celowa na realizację zadania: Rozbudowa sieci wodociagowych na terenie gminy Niemce</t>
  </si>
  <si>
    <t>600    60014</t>
  </si>
  <si>
    <t xml:space="preserve">Powiat Lubelski- dotacja celowa na pomoc finansową dla PL na dofinansowanie zadania: Poprawa bezpieczeństwa ruchu drogowego na drogach powiatowych nr 2227L, 2229L, 2231L, 1546L w zakresie zmian do stałej organizacji ruchu w obrębie przejść dla pieszych </t>
  </si>
  <si>
    <t>600   60014</t>
  </si>
  <si>
    <t>Powiat Lubelski- dotacja celowa na pomoc finansową dla PL na realizację zadania pn. Przebudowa drogi powiatowej nr 2221L Ciecierzyn- Włóki w zakresie wykonania opaski bezpieczeństwa</t>
  </si>
  <si>
    <t>900    90095</t>
  </si>
  <si>
    <t>Rodzinny Ogród Działkowy Dys Bernatówka- dotacja celowa na remont infrastruktury ogrodowej (budynku)</t>
  </si>
  <si>
    <t>3</t>
  </si>
  <si>
    <t>4</t>
  </si>
  <si>
    <t>Powiat Lubelski- dotacja celowa na pomoc finansową dla PL z przeznaczeniem na pokrycie kosztów funkcjonowania Filii Wydziału Komunikacji, Transportu i Drogownictwa Starostwa Powiatowego w Lublinie</t>
  </si>
  <si>
    <t>Srpawozdanie z kwot dotacji udzielanych z budżetu gminy na dzień 31.12.2021 r.</t>
  </si>
  <si>
    <t>851              85121</t>
  </si>
  <si>
    <t xml:space="preserve">Gminny Ośrodek Zdrowia w Niemcach- dotacja celowa na zakup sprzętu rehabilitacyjnego </t>
  </si>
  <si>
    <t>do zarządzenia Nr 79/2022</t>
  </si>
  <si>
    <t>z dnia 29 marca 2022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</si>
</sst>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0"/>
      <name val="Arial"/>
      <family val="2"/>
    </font>
    <font>
      <sz val="10"/>
      <name val="Arial CE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1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0" fillId="0" borderId="12" xfId="0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10" fontId="0" fillId="0" borderId="12" xfId="0" applyNumberFormat="1" applyBorder="1" applyAlignment="1">
      <alignment/>
    </xf>
    <xf numFmtId="4" fontId="6" fillId="0" borderId="12" xfId="0" applyNumberFormat="1" applyFont="1" applyBorder="1" applyAlignment="1" applyProtection="1">
      <alignment/>
      <protection locked="0"/>
    </xf>
    <xf numFmtId="4" fontId="6" fillId="0" borderId="12" xfId="0" applyNumberFormat="1" applyFont="1" applyBorder="1" applyAlignment="1">
      <alignment/>
    </xf>
    <xf numFmtId="10" fontId="6" fillId="0" borderId="12" xfId="0" applyNumberFormat="1" applyFont="1" applyBorder="1" applyAlignment="1">
      <alignment/>
    </xf>
    <xf numFmtId="0" fontId="3" fillId="0" borderId="13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1" xfId="0" applyNumberFormat="1" applyFont="1" applyFill="1" applyBorder="1" applyAlignment="1" applyProtection="1">
      <alignment wrapText="1"/>
      <protection locked="0"/>
    </xf>
    <xf numFmtId="4" fontId="3" fillId="0" borderId="10" xfId="0" applyNumberFormat="1" applyFont="1" applyFill="1" applyBorder="1" applyAlignment="1">
      <alignment/>
    </xf>
    <xf numFmtId="10" fontId="3" fillId="0" borderId="10" xfId="0" applyNumberFormat="1" applyFont="1" applyFill="1" applyBorder="1" applyAlignment="1" applyProtection="1">
      <alignment/>
      <protection locked="0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 applyProtection="1">
      <alignment horizontal="center"/>
      <protection locked="0"/>
    </xf>
    <xf numFmtId="10" fontId="3" fillId="0" borderId="15" xfId="0" applyNumberFormat="1" applyFont="1" applyFill="1" applyBorder="1" applyAlignment="1" applyProtection="1">
      <alignment horizontal="right"/>
      <protection locked="0"/>
    </xf>
    <xf numFmtId="0" fontId="3" fillId="0" borderId="16" xfId="0" applyNumberFormat="1" applyFont="1" applyFill="1" applyBorder="1" applyAlignment="1" applyProtection="1">
      <alignment horizontal="left" wrapText="1"/>
      <protection locked="0"/>
    </xf>
    <xf numFmtId="0" fontId="3" fillId="0" borderId="16" xfId="0" applyNumberFormat="1" applyFont="1" applyFill="1" applyBorder="1" applyAlignment="1" applyProtection="1">
      <alignment wrapText="1"/>
      <protection locked="0"/>
    </xf>
    <xf numFmtId="1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10" fontId="3" fillId="0" borderId="15" xfId="0" applyNumberFormat="1" applyFont="1" applyFill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/>
      <protection locked="0"/>
    </xf>
    <xf numFmtId="4" fontId="3" fillId="33" borderId="15" xfId="0" applyNumberFormat="1" applyFont="1" applyFill="1" applyBorder="1" applyAlignment="1" applyProtection="1">
      <alignment horizontal="right"/>
      <protection locked="0"/>
    </xf>
    <xf numFmtId="4" fontId="4" fillId="33" borderId="10" xfId="0" applyNumberFormat="1" applyFont="1" applyFill="1" applyBorder="1" applyAlignment="1" applyProtection="1">
      <alignment horizontal="right"/>
      <protection locked="0"/>
    </xf>
    <xf numFmtId="4" fontId="3" fillId="33" borderId="15" xfId="0" applyNumberFormat="1" applyFont="1" applyFill="1" applyBorder="1" applyAlignment="1" applyProtection="1">
      <alignment/>
      <protection locked="0"/>
    </xf>
    <xf numFmtId="4" fontId="4" fillId="33" borderId="15" xfId="0" applyNumberFormat="1" applyFont="1" applyFill="1" applyBorder="1" applyAlignment="1" applyProtection="1">
      <alignment/>
      <protection locked="0"/>
    </xf>
    <xf numFmtId="4" fontId="3" fillId="33" borderId="10" xfId="0" applyNumberFormat="1" applyFont="1" applyFill="1" applyBorder="1" applyAlignment="1">
      <alignment/>
    </xf>
    <xf numFmtId="0" fontId="4" fillId="2" borderId="11" xfId="0" applyNumberFormat="1" applyFont="1" applyFill="1" applyBorder="1" applyAlignment="1" applyProtection="1">
      <alignment horizontal="left" wrapText="1"/>
      <protection locked="0"/>
    </xf>
    <xf numFmtId="4" fontId="4" fillId="2" borderId="10" xfId="0" applyNumberFormat="1" applyFont="1" applyFill="1" applyBorder="1" applyAlignment="1" applyProtection="1">
      <alignment horizontal="right"/>
      <protection locked="0"/>
    </xf>
    <xf numFmtId="4" fontId="4" fillId="2" borderId="10" xfId="0" applyNumberFormat="1" applyFont="1" applyFill="1" applyBorder="1" applyAlignment="1">
      <alignment/>
    </xf>
    <xf numFmtId="10" fontId="4" fillId="2" borderId="10" xfId="0" applyNumberFormat="1" applyFont="1" applyFill="1" applyBorder="1" applyAlignment="1">
      <alignment/>
    </xf>
    <xf numFmtId="0" fontId="3" fillId="2" borderId="13" xfId="0" applyNumberFormat="1" applyFont="1" applyFill="1" applyBorder="1" applyAlignment="1" applyProtection="1">
      <alignment horizontal="center"/>
      <protection locked="0"/>
    </xf>
    <xf numFmtId="0" fontId="3" fillId="2" borderId="10" xfId="0" applyNumberFormat="1" applyFont="1" applyFill="1" applyBorder="1" applyAlignment="1" applyProtection="1">
      <alignment horizontal="center"/>
      <protection locked="0"/>
    </xf>
    <xf numFmtId="0" fontId="3" fillId="2" borderId="14" xfId="0" applyNumberFormat="1" applyFont="1" applyFill="1" applyBorder="1" applyAlignment="1" applyProtection="1">
      <alignment/>
      <protection locked="0"/>
    </xf>
    <xf numFmtId="0" fontId="4" fillId="2" borderId="15" xfId="0" applyNumberFormat="1" applyFont="1" applyFill="1" applyBorder="1" applyAlignment="1" applyProtection="1">
      <alignment horizontal="center" wrapText="1"/>
      <protection locked="0"/>
    </xf>
    <xf numFmtId="0" fontId="4" fillId="2" borderId="16" xfId="0" applyNumberFormat="1" applyFont="1" applyFill="1" applyBorder="1" applyAlignment="1" applyProtection="1">
      <alignment horizontal="center" wrapText="1"/>
      <protection locked="0"/>
    </xf>
    <xf numFmtId="4" fontId="4" fillId="2" borderId="15" xfId="0" applyNumberFormat="1" applyFont="1" applyFill="1" applyBorder="1" applyAlignment="1" applyProtection="1">
      <alignment/>
      <protection locked="0"/>
    </xf>
    <xf numFmtId="0" fontId="4" fillId="2" borderId="10" xfId="0" applyNumberFormat="1" applyFont="1" applyFill="1" applyBorder="1" applyAlignment="1" applyProtection="1">
      <alignment/>
      <protection locked="0"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0" fontId="4" fillId="2" borderId="11" xfId="0" applyNumberFormat="1" applyFont="1" applyFill="1" applyBorder="1" applyAlignment="1" applyProtection="1">
      <alignment/>
      <protection locked="0"/>
    </xf>
    <xf numFmtId="4" fontId="4" fillId="2" borderId="10" xfId="0" applyNumberFormat="1" applyFont="1" applyFill="1" applyBorder="1" applyAlignment="1" applyProtection="1">
      <alignment/>
      <protection locked="0"/>
    </xf>
    <xf numFmtId="10" fontId="4" fillId="2" borderId="10" xfId="0" applyNumberFormat="1" applyFont="1" applyFill="1" applyBorder="1" applyAlignment="1" applyProtection="1">
      <alignment/>
      <protection locked="0"/>
    </xf>
    <xf numFmtId="0" fontId="3" fillId="0" borderId="16" xfId="0" applyNumberFormat="1" applyFont="1" applyFill="1" applyBorder="1" applyAlignment="1" applyProtection="1">
      <alignment vertical="top" wrapText="1"/>
      <protection locked="0"/>
    </xf>
    <xf numFmtId="0" fontId="3" fillId="33" borderId="14" xfId="0" applyNumberFormat="1" applyFont="1" applyFill="1" applyBorder="1" applyAlignment="1" applyProtection="1">
      <alignment horizontal="center"/>
      <protection locked="0"/>
    </xf>
    <xf numFmtId="0" fontId="3" fillId="33" borderId="16" xfId="0" applyNumberFormat="1" applyFont="1" applyFill="1" applyBorder="1" applyAlignment="1" applyProtection="1">
      <alignment horizontal="left" wrapText="1"/>
      <protection locked="0"/>
    </xf>
    <xf numFmtId="10" fontId="3" fillId="0" borderId="15" xfId="0" applyNumberFormat="1" applyFont="1" applyFill="1" applyBorder="1" applyAlignment="1">
      <alignment/>
    </xf>
    <xf numFmtId="0" fontId="3" fillId="33" borderId="16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NumberFormat="1" applyFont="1" applyFill="1" applyBorder="1" applyAlignment="1" applyProtection="1">
      <alignment horizontal="center" wrapText="1"/>
      <protection locked="0"/>
    </xf>
    <xf numFmtId="3" fontId="3" fillId="33" borderId="15" xfId="0" applyNumberFormat="1" applyFont="1" applyFill="1" applyBorder="1" applyAlignment="1" applyProtection="1">
      <alignment horizontal="center" wrapText="1"/>
      <protection locked="0"/>
    </xf>
    <xf numFmtId="0" fontId="3" fillId="33" borderId="15" xfId="0" applyNumberFormat="1" applyFont="1" applyFill="1" applyBorder="1" applyAlignment="1" applyProtection="1">
      <alignment horizontal="center" wrapText="1"/>
      <protection locked="0"/>
    </xf>
    <xf numFmtId="0" fontId="4" fillId="33" borderId="15" xfId="0" applyNumberFormat="1" applyFont="1" applyFill="1" applyBorder="1" applyAlignment="1" applyProtection="1">
      <alignment horizontal="center" wrapText="1"/>
      <protection locked="0"/>
    </xf>
    <xf numFmtId="0" fontId="3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11" xfId="0" applyNumberFormat="1" applyFont="1" applyFill="1" applyBorder="1" applyAlignment="1" applyProtection="1">
      <alignment horizontal="left"/>
      <protection locked="0"/>
    </xf>
    <xf numFmtId="0" fontId="3" fillId="33" borderId="14" xfId="0" applyNumberFormat="1" applyFont="1" applyFill="1" applyBorder="1" applyAlignment="1" applyProtection="1">
      <alignment/>
      <protection locked="0"/>
    </xf>
    <xf numFmtId="0" fontId="4" fillId="33" borderId="16" xfId="0" applyNumberFormat="1" applyFont="1" applyFill="1" applyBorder="1" applyAlignment="1" applyProtection="1">
      <alignment horizontal="left" wrapText="1"/>
      <protection locked="0"/>
    </xf>
    <xf numFmtId="0" fontId="4" fillId="33" borderId="16" xfId="0" applyNumberFormat="1" applyFont="1" applyFill="1" applyBorder="1" applyAlignment="1" applyProtection="1">
      <alignment wrapText="1"/>
      <protection locked="0"/>
    </xf>
    <xf numFmtId="4" fontId="0" fillId="33" borderId="12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120" zoomScaleNormal="115" zoomScaleSheetLayoutView="120" workbookViewId="0" topLeftCell="A1">
      <selection activeCell="F4" sqref="F4"/>
    </sheetView>
  </sheetViews>
  <sheetFormatPr defaultColWidth="9.140625" defaultRowHeight="12.75"/>
  <cols>
    <col min="1" max="1" width="6.140625" style="1" customWidth="1"/>
    <col min="2" max="2" width="11.421875" style="1" customWidth="1"/>
    <col min="3" max="3" width="59.140625" style="1" customWidth="1"/>
    <col min="4" max="4" width="17.00390625" style="1" customWidth="1"/>
    <col min="5" max="5" width="17.00390625" style="0" customWidth="1"/>
    <col min="6" max="6" width="14.57421875" style="0" customWidth="1"/>
  </cols>
  <sheetData>
    <row r="1" spans="4:5" ht="12.75">
      <c r="D1" s="8" t="s">
        <v>30</v>
      </c>
      <c r="E1" s="10"/>
    </row>
    <row r="2" spans="4:5" ht="12.75">
      <c r="D2" s="77" t="s">
        <v>57</v>
      </c>
      <c r="E2" s="77"/>
    </row>
    <row r="3" spans="1:5" ht="14.25" customHeight="1">
      <c r="A3" s="2"/>
      <c r="C3" s="3"/>
      <c r="D3" s="8" t="s">
        <v>16</v>
      </c>
      <c r="E3" s="10"/>
    </row>
    <row r="4" spans="1:5" ht="15">
      <c r="A4" s="4"/>
      <c r="B4" s="4"/>
      <c r="C4" s="4"/>
      <c r="D4" s="77" t="s">
        <v>58</v>
      </c>
      <c r="E4" s="77"/>
    </row>
    <row r="5" spans="1:3" ht="15">
      <c r="A5" s="4"/>
      <c r="B5" s="4"/>
      <c r="C5" s="4"/>
    </row>
    <row r="6" spans="1:3" ht="29.25" customHeight="1">
      <c r="A6" s="4"/>
      <c r="B6" s="2"/>
      <c r="C6" s="5" t="s">
        <v>54</v>
      </c>
    </row>
    <row r="7" spans="1:4" ht="15.75" thickBot="1">
      <c r="A7" s="4"/>
      <c r="B7" s="4"/>
      <c r="C7" s="4"/>
      <c r="D7" s="4"/>
    </row>
    <row r="8" spans="1:6" s="8" customFormat="1" ht="35.25" customHeight="1" thickBot="1">
      <c r="A8" s="6" t="s">
        <v>0</v>
      </c>
      <c r="B8" s="6" t="s">
        <v>1</v>
      </c>
      <c r="C8" s="7" t="s">
        <v>2</v>
      </c>
      <c r="D8" s="6" t="s">
        <v>3</v>
      </c>
      <c r="E8" s="9" t="s">
        <v>17</v>
      </c>
      <c r="F8" s="6" t="s">
        <v>18</v>
      </c>
    </row>
    <row r="9" spans="1:6" s="26" customFormat="1" ht="24" customHeight="1" thickBot="1">
      <c r="A9" s="48"/>
      <c r="B9" s="49"/>
      <c r="C9" s="44" t="s">
        <v>4</v>
      </c>
      <c r="D9" s="45">
        <f>D10+D16</f>
        <v>3051120</v>
      </c>
      <c r="E9" s="46">
        <f>E10+E16</f>
        <v>3021669.41</v>
      </c>
      <c r="F9" s="47">
        <f aca="true" t="shared" si="0" ref="F9:F16">E9/D9</f>
        <v>0.990347613335431</v>
      </c>
    </row>
    <row r="10" spans="1:6" s="26" customFormat="1" ht="16.5" thickBot="1">
      <c r="A10" s="70"/>
      <c r="B10" s="71"/>
      <c r="C10" s="72" t="s">
        <v>5</v>
      </c>
      <c r="D10" s="23">
        <f>SUM(D11:D15)</f>
        <v>1764812.56</v>
      </c>
      <c r="E10" s="24">
        <f>SUM(E11:E15)</f>
        <v>1764812.56</v>
      </c>
      <c r="F10" s="25">
        <f t="shared" si="0"/>
        <v>1</v>
      </c>
    </row>
    <row r="11" spans="1:6" s="26" customFormat="1" ht="36.75" customHeight="1" thickBot="1">
      <c r="A11" s="22">
        <v>1</v>
      </c>
      <c r="B11" s="64" t="s">
        <v>6</v>
      </c>
      <c r="C11" s="27" t="s">
        <v>7</v>
      </c>
      <c r="D11" s="38">
        <v>740000</v>
      </c>
      <c r="E11" s="43">
        <v>740000</v>
      </c>
      <c r="F11" s="29">
        <f t="shared" si="0"/>
        <v>1</v>
      </c>
    </row>
    <row r="12" spans="1:6" s="26" customFormat="1" ht="47.25" customHeight="1" thickBot="1">
      <c r="A12" s="22">
        <v>2</v>
      </c>
      <c r="B12" s="64" t="s">
        <v>8</v>
      </c>
      <c r="C12" s="27" t="s">
        <v>32</v>
      </c>
      <c r="D12" s="38">
        <v>840000</v>
      </c>
      <c r="E12" s="43">
        <v>840000</v>
      </c>
      <c r="F12" s="29">
        <f t="shared" si="0"/>
        <v>1</v>
      </c>
    </row>
    <row r="13" spans="1:6" s="26" customFormat="1" ht="42" customHeight="1" thickBot="1">
      <c r="A13" s="22">
        <v>3</v>
      </c>
      <c r="B13" s="65" t="s">
        <v>10</v>
      </c>
      <c r="C13" s="27" t="s">
        <v>31</v>
      </c>
      <c r="D13" s="39">
        <v>20000</v>
      </c>
      <c r="E13" s="43">
        <v>20000</v>
      </c>
      <c r="F13" s="29">
        <f t="shared" si="0"/>
        <v>1</v>
      </c>
    </row>
    <row r="14" spans="1:6" s="26" customFormat="1" ht="51.75" customHeight="1" thickBot="1">
      <c r="A14" s="22">
        <v>4</v>
      </c>
      <c r="B14" s="65" t="s">
        <v>10</v>
      </c>
      <c r="C14" s="27" t="s">
        <v>19</v>
      </c>
      <c r="D14" s="39">
        <v>38536.56</v>
      </c>
      <c r="E14" s="43">
        <v>38536.56</v>
      </c>
      <c r="F14" s="29">
        <f t="shared" si="0"/>
        <v>1</v>
      </c>
    </row>
    <row r="15" spans="1:6" s="26" customFormat="1" ht="45.75" customHeight="1" thickBot="1">
      <c r="A15" s="30" t="s">
        <v>40</v>
      </c>
      <c r="B15" s="65" t="s">
        <v>10</v>
      </c>
      <c r="C15" s="27" t="s">
        <v>20</v>
      </c>
      <c r="D15" s="39">
        <v>126276</v>
      </c>
      <c r="E15" s="43">
        <v>126276</v>
      </c>
      <c r="F15" s="29">
        <f t="shared" si="0"/>
        <v>1</v>
      </c>
    </row>
    <row r="16" spans="1:6" s="26" customFormat="1" ht="16.5" thickBot="1">
      <c r="A16" s="70"/>
      <c r="B16" s="71"/>
      <c r="C16" s="72" t="s">
        <v>11</v>
      </c>
      <c r="D16" s="40">
        <f>SUM(D17:D23)</f>
        <v>1286307.44</v>
      </c>
      <c r="E16" s="24">
        <f>SUM(E17:E23)</f>
        <v>1256856.8499999999</v>
      </c>
      <c r="F16" s="25">
        <f t="shared" si="0"/>
        <v>0.9771045481941704</v>
      </c>
    </row>
    <row r="17" spans="1:6" s="26" customFormat="1" ht="82.5" customHeight="1" thickBot="1">
      <c r="A17" s="60">
        <v>1</v>
      </c>
      <c r="B17" s="66" t="s">
        <v>45</v>
      </c>
      <c r="C17" s="61" t="s">
        <v>46</v>
      </c>
      <c r="D17" s="39">
        <v>19244</v>
      </c>
      <c r="E17" s="28">
        <v>19244</v>
      </c>
      <c r="F17" s="62">
        <f aca="true" t="shared" si="1" ref="F17:F23">E17/D17</f>
        <v>1</v>
      </c>
    </row>
    <row r="18" spans="1:6" s="26" customFormat="1" ht="66.75" customHeight="1" thickBot="1">
      <c r="A18" s="60">
        <v>2</v>
      </c>
      <c r="B18" s="66" t="s">
        <v>47</v>
      </c>
      <c r="C18" s="63" t="s">
        <v>48</v>
      </c>
      <c r="D18" s="39">
        <v>1000000</v>
      </c>
      <c r="E18" s="28">
        <v>1000000</v>
      </c>
      <c r="F18" s="62">
        <f t="shared" si="1"/>
        <v>1</v>
      </c>
    </row>
    <row r="19" spans="1:6" s="26" customFormat="1" ht="31.5" customHeight="1" thickBot="1">
      <c r="A19" s="31">
        <v>3</v>
      </c>
      <c r="B19" s="66" t="s">
        <v>14</v>
      </c>
      <c r="C19" s="34" t="s">
        <v>15</v>
      </c>
      <c r="D19" s="41">
        <v>16000</v>
      </c>
      <c r="E19" s="43">
        <v>16000</v>
      </c>
      <c r="F19" s="32">
        <f t="shared" si="1"/>
        <v>1</v>
      </c>
    </row>
    <row r="20" spans="1:6" s="26" customFormat="1" ht="65.25" customHeight="1" thickBot="1">
      <c r="A20" s="31">
        <v>4</v>
      </c>
      <c r="B20" s="64" t="s">
        <v>33</v>
      </c>
      <c r="C20" s="27" t="s">
        <v>53</v>
      </c>
      <c r="D20" s="41">
        <v>50000</v>
      </c>
      <c r="E20" s="43">
        <v>50000</v>
      </c>
      <c r="F20" s="32">
        <f t="shared" si="1"/>
        <v>1</v>
      </c>
    </row>
    <row r="21" spans="1:6" s="26" customFormat="1" ht="41.25" customHeight="1" thickBot="1">
      <c r="A21" s="31">
        <v>5</v>
      </c>
      <c r="B21" s="65" t="s">
        <v>55</v>
      </c>
      <c r="C21" s="59" t="s">
        <v>56</v>
      </c>
      <c r="D21" s="41">
        <v>11063.44</v>
      </c>
      <c r="E21" s="43">
        <v>11063.44</v>
      </c>
      <c r="F21" s="32">
        <f t="shared" si="1"/>
        <v>1</v>
      </c>
    </row>
    <row r="22" spans="1:6" s="26" customFormat="1" ht="50.25" customHeight="1" thickBot="1">
      <c r="A22" s="31">
        <v>6</v>
      </c>
      <c r="B22" s="66" t="s">
        <v>41</v>
      </c>
      <c r="C22" s="59" t="s">
        <v>42</v>
      </c>
      <c r="D22" s="41">
        <v>150000</v>
      </c>
      <c r="E22" s="43">
        <v>149710.45</v>
      </c>
      <c r="F22" s="32">
        <f t="shared" si="1"/>
        <v>0.9980696666666667</v>
      </c>
    </row>
    <row r="23" spans="1:6" s="26" customFormat="1" ht="50.25" customHeight="1" thickBot="1">
      <c r="A23" s="31">
        <v>7</v>
      </c>
      <c r="B23" s="66" t="s">
        <v>43</v>
      </c>
      <c r="C23" s="59" t="s">
        <v>44</v>
      </c>
      <c r="D23" s="41">
        <v>40000</v>
      </c>
      <c r="E23" s="43">
        <v>10838.96</v>
      </c>
      <c r="F23" s="32">
        <f t="shared" si="1"/>
        <v>0.270974</v>
      </c>
    </row>
    <row r="24" spans="1:6" s="26" customFormat="1" ht="36" customHeight="1" thickBot="1">
      <c r="A24" s="50"/>
      <c r="B24" s="51"/>
      <c r="C24" s="52" t="s">
        <v>12</v>
      </c>
      <c r="D24" s="53">
        <f>D25+D27</f>
        <v>427320</v>
      </c>
      <c r="E24" s="46">
        <f>E25+E27</f>
        <v>422953.54000000004</v>
      </c>
      <c r="F24" s="47">
        <f aca="true" t="shared" si="2" ref="F24:F32">E24/D24</f>
        <v>0.9897817560610316</v>
      </c>
    </row>
    <row r="25" spans="1:6" s="26" customFormat="1" ht="20.25" customHeight="1" thickBot="1">
      <c r="A25" s="73"/>
      <c r="B25" s="67"/>
      <c r="C25" s="74" t="s">
        <v>5</v>
      </c>
      <c r="D25" s="42">
        <f>D26</f>
        <v>153320</v>
      </c>
      <c r="E25" s="24">
        <f>E26</f>
        <v>153285.6</v>
      </c>
      <c r="F25" s="25">
        <f t="shared" si="2"/>
        <v>0.99977563266371</v>
      </c>
    </row>
    <row r="26" spans="1:6" s="26" customFormat="1" ht="39" customHeight="1" thickBot="1">
      <c r="A26" s="31">
        <v>1</v>
      </c>
      <c r="B26" s="68" t="s">
        <v>9</v>
      </c>
      <c r="C26" s="33" t="s">
        <v>35</v>
      </c>
      <c r="D26" s="41">
        <v>153320</v>
      </c>
      <c r="E26" s="43">
        <v>153285.6</v>
      </c>
      <c r="F26" s="35">
        <f t="shared" si="2"/>
        <v>0.99977563266371</v>
      </c>
    </row>
    <row r="27" spans="1:6" s="26" customFormat="1" ht="19.5" customHeight="1" thickBot="1">
      <c r="A27" s="73"/>
      <c r="B27" s="67"/>
      <c r="C27" s="75" t="s">
        <v>11</v>
      </c>
      <c r="D27" s="42">
        <f>SUM(D28:D31)</f>
        <v>274000</v>
      </c>
      <c r="E27" s="24">
        <f>SUM(E28:E31)</f>
        <v>269667.94</v>
      </c>
      <c r="F27" s="25">
        <f t="shared" si="2"/>
        <v>0.9841895620437956</v>
      </c>
    </row>
    <row r="28" spans="1:6" s="26" customFormat="1" ht="32.25" customHeight="1" thickBot="1">
      <c r="A28" s="36" t="s">
        <v>28</v>
      </c>
      <c r="B28" s="68" t="s">
        <v>27</v>
      </c>
      <c r="C28" s="34" t="s">
        <v>34</v>
      </c>
      <c r="D28" s="41">
        <v>4000</v>
      </c>
      <c r="E28" s="43">
        <v>4000</v>
      </c>
      <c r="F28" s="37">
        <f t="shared" si="2"/>
        <v>1</v>
      </c>
    </row>
    <row r="29" spans="1:6" s="26" customFormat="1" ht="48.75" customHeight="1" thickBot="1">
      <c r="A29" s="36" t="s">
        <v>29</v>
      </c>
      <c r="B29" s="69" t="s">
        <v>49</v>
      </c>
      <c r="C29" s="59" t="s">
        <v>50</v>
      </c>
      <c r="D29" s="41">
        <v>5000</v>
      </c>
      <c r="E29" s="43">
        <v>5000</v>
      </c>
      <c r="F29" s="37">
        <f t="shared" si="2"/>
        <v>1</v>
      </c>
    </row>
    <row r="30" spans="1:6" s="26" customFormat="1" ht="48.75" customHeight="1" thickBot="1">
      <c r="A30" s="36" t="s">
        <v>51</v>
      </c>
      <c r="B30" s="69" t="s">
        <v>36</v>
      </c>
      <c r="C30" s="34" t="s">
        <v>38</v>
      </c>
      <c r="D30" s="41">
        <v>35000</v>
      </c>
      <c r="E30" s="43">
        <v>31378</v>
      </c>
      <c r="F30" s="37">
        <f t="shared" si="2"/>
        <v>0.8965142857142857</v>
      </c>
    </row>
    <row r="31" spans="1:6" s="26" customFormat="1" ht="39" customHeight="1" thickBot="1">
      <c r="A31" s="36" t="s">
        <v>52</v>
      </c>
      <c r="B31" s="69" t="s">
        <v>37</v>
      </c>
      <c r="C31" s="34" t="s">
        <v>39</v>
      </c>
      <c r="D31" s="41">
        <v>230000</v>
      </c>
      <c r="E31" s="43">
        <v>229289.94</v>
      </c>
      <c r="F31" s="37">
        <f t="shared" si="2"/>
        <v>0.9969127826086956</v>
      </c>
    </row>
    <row r="32" spans="1:6" s="8" customFormat="1" ht="25.5" customHeight="1" thickBot="1">
      <c r="A32" s="54"/>
      <c r="B32" s="55"/>
      <c r="C32" s="56" t="s">
        <v>13</v>
      </c>
      <c r="D32" s="57">
        <f>D9+D24</f>
        <v>3478440</v>
      </c>
      <c r="E32" s="57">
        <f>E24+E9</f>
        <v>3444622.95</v>
      </c>
      <c r="F32" s="58">
        <f t="shared" si="2"/>
        <v>0.9902780988029117</v>
      </c>
    </row>
    <row r="34" spans="3:6" ht="25.5">
      <c r="C34" s="11" t="s">
        <v>21</v>
      </c>
      <c r="D34" s="12" t="s">
        <v>22</v>
      </c>
      <c r="E34" s="13" t="s">
        <v>17</v>
      </c>
      <c r="F34" s="14" t="s">
        <v>23</v>
      </c>
    </row>
    <row r="35" spans="3:6" ht="12.75">
      <c r="C35" s="15" t="s">
        <v>24</v>
      </c>
      <c r="D35" s="76">
        <f>D17+D18+D21+D19+D22+D23</f>
        <v>1236307.44</v>
      </c>
      <c r="E35" s="17">
        <f>E17+E18+E19+E22+E23+E21</f>
        <v>1206856.8499999999</v>
      </c>
      <c r="F35" s="18">
        <f>E35/D35</f>
        <v>0.9761785870996618</v>
      </c>
    </row>
    <row r="36" spans="3:6" ht="12.75">
      <c r="C36" s="15" t="s">
        <v>25</v>
      </c>
      <c r="D36" s="16">
        <f>D31+D30+D29+D28+D26+D20+D15+D14+D13+D12+D11</f>
        <v>2242132.56</v>
      </c>
      <c r="E36" s="17">
        <f>E31+E30+E29+E28+E26+E20+E15+E14+E13+E12+E11</f>
        <v>2237766.1</v>
      </c>
      <c r="F36" s="18">
        <f>E36/D36</f>
        <v>0.9980525415499965</v>
      </c>
    </row>
    <row r="37" spans="3:6" ht="12.75">
      <c r="C37" s="15" t="s">
        <v>26</v>
      </c>
      <c r="D37" s="19">
        <f>D35+D36</f>
        <v>3478440</v>
      </c>
      <c r="E37" s="20">
        <f>E35+E36</f>
        <v>3444622.95</v>
      </c>
      <c r="F37" s="21">
        <f>E37/D37</f>
        <v>0.9902780988029117</v>
      </c>
    </row>
  </sheetData>
  <sheetProtection/>
  <mergeCells count="2">
    <mergeCell ref="D2:E2"/>
    <mergeCell ref="D4:E4"/>
  </mergeCells>
  <printOptions/>
  <pageMargins left="0.39" right="0.5" top="0.5" bottom="0.47" header="0.5118055555555555" footer="0.5118055555555555"/>
  <pageSetup firstPageNumber="1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Kuzioła</cp:lastModifiedBy>
  <cp:lastPrinted>2021-08-12T10:50:45Z</cp:lastPrinted>
  <dcterms:created xsi:type="dcterms:W3CDTF">2012-12-13T15:50:27Z</dcterms:created>
  <dcterms:modified xsi:type="dcterms:W3CDTF">2022-03-29T09:40:40Z</dcterms:modified>
  <cp:category/>
  <cp:version/>
  <cp:contentType/>
  <cp:contentStatus/>
</cp:coreProperties>
</file>